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6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20C992C74314300ABFFEE17E3235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3806825"/>
          <a:ext cx="1351915" cy="861695"/>
        </a:xfrm>
        <a:prstGeom prst="rect">
          <a:avLst/>
        </a:prstGeom>
      </xdr:spPr>
    </xdr:pic>
  </etc:cellImage>
  <etc:cellImage>
    <xdr:pic>
      <xdr:nvPicPr>
        <xdr:cNvPr id="4" name="ID_6565A65C4DB948759E9984D651DB78B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9309100"/>
          <a:ext cx="1329690" cy="865505"/>
        </a:xfrm>
        <a:prstGeom prst="rect">
          <a:avLst/>
        </a:prstGeom>
      </xdr:spPr>
    </xdr:pic>
  </etc:cellImage>
  <etc:cellImage>
    <xdr:pic>
      <xdr:nvPicPr>
        <xdr:cNvPr id="5" name="ID_4B44AA991D38461987D4DE8FA56C828A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265295"/>
          <a:ext cx="1370330" cy="875030"/>
        </a:xfrm>
        <a:prstGeom prst="rect">
          <a:avLst/>
        </a:prstGeom>
      </xdr:spPr>
    </xdr:pic>
  </etc:cellImage>
  <etc:cellImage>
    <xdr:pic>
      <xdr:nvPicPr>
        <xdr:cNvPr id="6" name="ID_0CDF19A8F2864F1C864B6D7BEFFE0E8C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" y="3323590"/>
          <a:ext cx="1407160" cy="864870"/>
        </a:xfrm>
        <a:prstGeom prst="rect">
          <a:avLst/>
        </a:prstGeom>
      </xdr:spPr>
    </xdr:pic>
  </etc:cellImage>
  <etc:cellImage>
    <xdr:pic>
      <xdr:nvPicPr>
        <xdr:cNvPr id="23" name="ID_BA8DDFF103324F40BF43514B2DA9A99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5615900"/>
          <a:ext cx="1346200" cy="875030"/>
        </a:xfrm>
        <a:prstGeom prst="rect">
          <a:avLst/>
        </a:prstGeom>
      </xdr:spPr>
    </xdr:pic>
  </etc:cellImage>
  <etc:cellImage>
    <xdr:pic>
      <xdr:nvPicPr>
        <xdr:cNvPr id="46" name="ID_28D552DC9252492F8DAE6AF93997B12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165" y="5237480"/>
          <a:ext cx="1370330" cy="875030"/>
        </a:xfrm>
        <a:prstGeom prst="rect">
          <a:avLst/>
        </a:prstGeom>
      </xdr:spPr>
    </xdr:pic>
  </etc:cellImage>
  <etc:cellImage>
    <xdr:pic>
      <xdr:nvPicPr>
        <xdr:cNvPr id="7" name="ID_D191531BE3F846779231303A12D5F52E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290" y="6247765"/>
          <a:ext cx="1364615" cy="874395"/>
        </a:xfrm>
        <a:prstGeom prst="rect">
          <a:avLst/>
        </a:prstGeom>
      </xdr:spPr>
    </xdr:pic>
  </etc:cellImage>
  <etc:cellImage>
    <xdr:pic>
      <xdr:nvPicPr>
        <xdr:cNvPr id="9" name="ID_B0182CC2AA5B43DCAE307CEF2FE6522B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860" y="9105900"/>
          <a:ext cx="1350645" cy="879475"/>
        </a:xfrm>
        <a:prstGeom prst="rect">
          <a:avLst/>
        </a:prstGeom>
      </xdr:spPr>
    </xdr:pic>
  </etc:cellImage>
  <etc:cellImage>
    <xdr:pic>
      <xdr:nvPicPr>
        <xdr:cNvPr id="42" name="ID_A4589F06913C498D8169819B884BAFD0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7815500"/>
          <a:ext cx="1322705" cy="859155"/>
        </a:xfrm>
        <a:prstGeom prst="rect">
          <a:avLst/>
        </a:prstGeom>
      </xdr:spPr>
    </xdr:pic>
  </etc:cellImage>
  <etc:cellImage>
    <xdr:pic>
      <xdr:nvPicPr>
        <xdr:cNvPr id="8" name="ID_E34088270B2A4714A13B85C016EF5CB6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8064500"/>
          <a:ext cx="1343025" cy="875030"/>
        </a:xfrm>
        <a:prstGeom prst="rect">
          <a:avLst/>
        </a:prstGeom>
      </xdr:spPr>
    </xdr:pic>
  </etc:cellImage>
  <etc:cellImage>
    <xdr:pic>
      <xdr:nvPicPr>
        <xdr:cNvPr id="41" name="ID_7CF3B006FCBE4A699FC82C4ACA16FB03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6621700"/>
          <a:ext cx="1336040" cy="874395"/>
        </a:xfrm>
        <a:prstGeom prst="rect">
          <a:avLst/>
        </a:prstGeom>
      </xdr:spPr>
    </xdr:pic>
  </etc:cellImage>
  <etc:cellImage>
    <xdr:pic>
      <xdr:nvPicPr>
        <xdr:cNvPr id="10" name="ID_1FD7E543C28C47C9BAB6B665393CC47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7150100"/>
          <a:ext cx="1344930" cy="876300"/>
        </a:xfrm>
        <a:prstGeom prst="rect">
          <a:avLst/>
        </a:prstGeom>
      </xdr:spPr>
    </xdr:pic>
  </etc:cellImage>
  <etc:cellImage>
    <xdr:pic>
      <xdr:nvPicPr>
        <xdr:cNvPr id="11" name="ID_0C53404DCBDA419BBF0B38A539A196A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0071100"/>
          <a:ext cx="1341120" cy="874395"/>
        </a:xfrm>
        <a:prstGeom prst="rect">
          <a:avLst/>
        </a:prstGeom>
      </xdr:spPr>
    </xdr:pic>
  </etc:cellImage>
  <etc:cellImage>
    <xdr:pic>
      <xdr:nvPicPr>
        <xdr:cNvPr id="37" name="ID_4AB0B9812A6D41BCA0EFA27EFADF4D2B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2468800"/>
          <a:ext cx="1336040" cy="866775"/>
        </a:xfrm>
        <a:prstGeom prst="rect">
          <a:avLst/>
        </a:prstGeom>
      </xdr:spPr>
    </xdr:pic>
  </etc:cellImage>
  <etc:cellImage>
    <xdr:pic>
      <xdr:nvPicPr>
        <xdr:cNvPr id="12" name="ID_5A0B7AA8172B4DF8B57354D47E8370A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0972800"/>
          <a:ext cx="1342390" cy="874395"/>
        </a:xfrm>
        <a:prstGeom prst="rect">
          <a:avLst/>
        </a:prstGeom>
      </xdr:spPr>
    </xdr:pic>
  </etc:cellImage>
  <etc:cellImage>
    <xdr:pic>
      <xdr:nvPicPr>
        <xdr:cNvPr id="13" name="ID_15B06CB646C1402584B57E1A0F2B9905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1887200"/>
          <a:ext cx="1345565" cy="874395"/>
        </a:xfrm>
        <a:prstGeom prst="rect">
          <a:avLst/>
        </a:prstGeom>
      </xdr:spPr>
    </xdr:pic>
  </etc:cellImage>
  <etc:cellImage>
    <xdr:pic>
      <xdr:nvPicPr>
        <xdr:cNvPr id="38" name="ID_73A1DC22182447CBAD8FB27080E528F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3484800"/>
          <a:ext cx="1336040" cy="875030"/>
        </a:xfrm>
        <a:prstGeom prst="rect">
          <a:avLst/>
        </a:prstGeom>
      </xdr:spPr>
    </xdr:pic>
  </etc:cellImage>
  <etc:cellImage>
    <xdr:pic>
      <xdr:nvPicPr>
        <xdr:cNvPr id="30" name="ID_5CF2F933B13842B6847E1AC1DFE5E38C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245" y="33698180"/>
          <a:ext cx="1342390" cy="874395"/>
        </a:xfrm>
        <a:prstGeom prst="rect">
          <a:avLst/>
        </a:prstGeom>
      </xdr:spPr>
    </xdr:pic>
  </etc:cellImage>
  <etc:cellImage>
    <xdr:pic>
      <xdr:nvPicPr>
        <xdr:cNvPr id="14" name="ID_7AE46DD384A44023AFAE57568B89D05C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3817600"/>
          <a:ext cx="1344930" cy="875030"/>
        </a:xfrm>
        <a:prstGeom prst="rect">
          <a:avLst/>
        </a:prstGeom>
      </xdr:spPr>
    </xdr:pic>
  </etc:cellImage>
  <etc:cellImage>
    <xdr:pic>
      <xdr:nvPicPr>
        <xdr:cNvPr id="15" name="ID_8371D2BBB13A4A768E65F3E117D0DD11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590" y="14792325"/>
          <a:ext cx="1344930" cy="875030"/>
        </a:xfrm>
        <a:prstGeom prst="rect">
          <a:avLst/>
        </a:prstGeom>
      </xdr:spPr>
    </xdr:pic>
  </etc:cellImage>
  <etc:cellImage>
    <xdr:pic>
      <xdr:nvPicPr>
        <xdr:cNvPr id="16" name="ID_A5B4E2192B28497B8D7809DB5B8A689A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6078200"/>
          <a:ext cx="1342390" cy="871220"/>
        </a:xfrm>
        <a:prstGeom prst="rect">
          <a:avLst/>
        </a:prstGeom>
      </xdr:spPr>
    </xdr:pic>
  </etc:cellImage>
  <etc:cellImage>
    <xdr:pic>
      <xdr:nvPicPr>
        <xdr:cNvPr id="17" name="ID_76A992A4536B4C1A9BA6A23CCD751E4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7043400"/>
          <a:ext cx="1342390" cy="871220"/>
        </a:xfrm>
        <a:prstGeom prst="rect">
          <a:avLst/>
        </a:prstGeom>
      </xdr:spPr>
    </xdr:pic>
  </etc:cellImage>
  <etc:cellImage>
    <xdr:pic>
      <xdr:nvPicPr>
        <xdr:cNvPr id="18" name="ID_03DC211A1540434CBE342A92AD8FFCD3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19697700"/>
          <a:ext cx="1343025" cy="875030"/>
        </a:xfrm>
        <a:prstGeom prst="rect">
          <a:avLst/>
        </a:prstGeom>
      </xdr:spPr>
    </xdr:pic>
  </etc:cellImage>
  <etc:cellImage>
    <xdr:pic>
      <xdr:nvPicPr>
        <xdr:cNvPr id="19" name="ID_3E9F080BF73B454B90239880989A802D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0980400"/>
          <a:ext cx="1342390" cy="874395"/>
        </a:xfrm>
        <a:prstGeom prst="rect">
          <a:avLst/>
        </a:prstGeom>
      </xdr:spPr>
    </xdr:pic>
  </etc:cellImage>
  <etc:cellImage>
    <xdr:pic>
      <xdr:nvPicPr>
        <xdr:cNvPr id="28" name="ID_7179B39F7F584CED950E854BA9F0B49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1267400"/>
          <a:ext cx="1364615" cy="874395"/>
        </a:xfrm>
        <a:prstGeom prst="rect">
          <a:avLst/>
        </a:prstGeom>
      </xdr:spPr>
    </xdr:pic>
  </etc:cellImage>
  <etc:cellImage>
    <xdr:pic>
      <xdr:nvPicPr>
        <xdr:cNvPr id="20" name="ID_36047C4584534852BC067ECCAC0D0AFB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1971000"/>
          <a:ext cx="1336040" cy="874395"/>
        </a:xfrm>
        <a:prstGeom prst="rect">
          <a:avLst/>
        </a:prstGeom>
      </xdr:spPr>
    </xdr:pic>
  </etc:cellImage>
  <etc:cellImage>
    <xdr:pic>
      <xdr:nvPicPr>
        <xdr:cNvPr id="29" name="ID_F4B5916C9FF141FC9E367D8D15CF0E2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2219900"/>
          <a:ext cx="1364615" cy="874395"/>
        </a:xfrm>
        <a:prstGeom prst="rect">
          <a:avLst/>
        </a:prstGeom>
      </xdr:spPr>
    </xdr:pic>
  </etc:cellImage>
  <etc:cellImage>
    <xdr:pic>
      <xdr:nvPicPr>
        <xdr:cNvPr id="21" name="ID_74930F391C4D410D94381EA4F51F672C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2961600"/>
          <a:ext cx="1337310" cy="875030"/>
        </a:xfrm>
        <a:prstGeom prst="rect">
          <a:avLst/>
        </a:prstGeom>
      </xdr:spPr>
    </xdr:pic>
  </etc:cellImage>
  <etc:cellImage>
    <xdr:pic>
      <xdr:nvPicPr>
        <xdr:cNvPr id="22" name="ID_10213C7B8FDA4B1D96048F897B6940B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4333200"/>
          <a:ext cx="1346200" cy="875030"/>
        </a:xfrm>
        <a:prstGeom prst="rect">
          <a:avLst/>
        </a:prstGeom>
      </xdr:spPr>
    </xdr:pic>
  </etc:cellImage>
  <etc:cellImage>
    <xdr:pic>
      <xdr:nvPicPr>
        <xdr:cNvPr id="33" name="ID_8FFA5C3250A142D797221D6B106D764E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6588700"/>
          <a:ext cx="1336040" cy="874395"/>
        </a:xfrm>
        <a:prstGeom prst="rect">
          <a:avLst/>
        </a:prstGeom>
      </xdr:spPr>
    </xdr:pic>
  </etc:cellImage>
  <etc:cellImage>
    <xdr:pic>
      <xdr:nvPicPr>
        <xdr:cNvPr id="24" name="ID_2194046E7E50437790E6BCA03A09DD0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6822400"/>
          <a:ext cx="1344930" cy="874395"/>
        </a:xfrm>
        <a:prstGeom prst="rect">
          <a:avLst/>
        </a:prstGeom>
      </xdr:spPr>
    </xdr:pic>
  </etc:cellImage>
  <etc:cellImage>
    <xdr:pic>
      <xdr:nvPicPr>
        <xdr:cNvPr id="25" name="ID_7DFE25EC1BAF4B759164624BEA0AA3C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28054300"/>
          <a:ext cx="1364615" cy="874395"/>
        </a:xfrm>
        <a:prstGeom prst="rect">
          <a:avLst/>
        </a:prstGeom>
      </xdr:spPr>
    </xdr:pic>
  </etc:cellImage>
  <etc:cellImage>
    <xdr:pic>
      <xdr:nvPicPr>
        <xdr:cNvPr id="27" name="ID_BC9CE37E13EE40DC871FA587CC3D335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0022800"/>
          <a:ext cx="1364615" cy="874395"/>
        </a:xfrm>
        <a:prstGeom prst="rect">
          <a:avLst/>
        </a:prstGeom>
      </xdr:spPr>
    </xdr:pic>
  </etc:cellImage>
  <etc:cellImage>
    <xdr:pic>
      <xdr:nvPicPr>
        <xdr:cNvPr id="31" name="ID_51DA4AF2F3FB493FA6677C3BFD22393A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4607500"/>
          <a:ext cx="1342390" cy="874395"/>
        </a:xfrm>
        <a:prstGeom prst="rect">
          <a:avLst/>
        </a:prstGeom>
      </xdr:spPr>
    </xdr:pic>
  </etc:cellImage>
  <etc:cellImage>
    <xdr:pic>
      <xdr:nvPicPr>
        <xdr:cNvPr id="32" name="ID_7889328D21494D6C8CE05278E76004C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5572700"/>
          <a:ext cx="1337945" cy="875030"/>
        </a:xfrm>
        <a:prstGeom prst="rect">
          <a:avLst/>
        </a:prstGeom>
      </xdr:spPr>
    </xdr:pic>
  </etc:cellImage>
  <etc:cellImage>
    <xdr:pic>
      <xdr:nvPicPr>
        <xdr:cNvPr id="48" name="ID_D28BEDE6385C4BA7ACA7443D4A46A16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7807900"/>
          <a:ext cx="1364615" cy="874395"/>
        </a:xfrm>
        <a:prstGeom prst="rect">
          <a:avLst/>
        </a:prstGeom>
      </xdr:spPr>
    </xdr:pic>
  </etc:cellImage>
  <etc:cellImage>
    <xdr:pic>
      <xdr:nvPicPr>
        <xdr:cNvPr id="34" name="ID_5BBA931659684B19A5B179780749ACCE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38862000"/>
          <a:ext cx="1336040" cy="874395"/>
        </a:xfrm>
        <a:prstGeom prst="rect">
          <a:avLst/>
        </a:prstGeom>
      </xdr:spPr>
    </xdr:pic>
  </etc:cellImage>
  <etc:cellImage>
    <xdr:pic>
      <xdr:nvPicPr>
        <xdr:cNvPr id="35" name="ID_820EA7C1F3DB46D48A9F7EB9F58F9B47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0309800"/>
          <a:ext cx="1278255" cy="836930"/>
        </a:xfrm>
        <a:prstGeom prst="rect">
          <a:avLst/>
        </a:prstGeom>
      </xdr:spPr>
    </xdr:pic>
  </etc:cellImage>
  <etc:cellImage>
    <xdr:pic>
      <xdr:nvPicPr>
        <xdr:cNvPr id="36" name="ID_5701442B0B6F4314BDAB5B0826124E83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1554400"/>
          <a:ext cx="1237615" cy="874395"/>
        </a:xfrm>
        <a:prstGeom prst="rect">
          <a:avLst/>
        </a:prstGeom>
      </xdr:spPr>
    </xdr:pic>
  </etc:cellImage>
  <etc:cellImage>
    <xdr:pic>
      <xdr:nvPicPr>
        <xdr:cNvPr id="39" name="ID_8EF758FC73B94F3EBB12725A94C2B209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4373800"/>
          <a:ext cx="1240790" cy="874395"/>
        </a:xfrm>
        <a:prstGeom prst="rect">
          <a:avLst/>
        </a:prstGeom>
      </xdr:spPr>
    </xdr:pic>
  </etc:cellImage>
  <etc:cellImage>
    <xdr:pic>
      <xdr:nvPicPr>
        <xdr:cNvPr id="40" name="ID_4CFEC00904584194B196B0A4041B13EF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5491400"/>
          <a:ext cx="1336040" cy="875030"/>
        </a:xfrm>
        <a:prstGeom prst="rect">
          <a:avLst/>
        </a:prstGeom>
      </xdr:spPr>
    </xdr:pic>
  </etc:cellImage>
  <etc:cellImage>
    <xdr:pic>
      <xdr:nvPicPr>
        <xdr:cNvPr id="43" name="ID_8522076988B4487FB1CE5EF6A465659C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48882300"/>
          <a:ext cx="1336040" cy="875030"/>
        </a:xfrm>
        <a:prstGeom prst="rect">
          <a:avLst/>
        </a:prstGeom>
      </xdr:spPr>
    </xdr:pic>
  </etc:cellImage>
  <etc:cellImage>
    <xdr:pic>
      <xdr:nvPicPr>
        <xdr:cNvPr id="44" name="ID_9227910F5E2A4929839F2E9F96544014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" y="50190400"/>
          <a:ext cx="1338580" cy="874395"/>
        </a:xfrm>
        <a:prstGeom prst="rect">
          <a:avLst/>
        </a:prstGeom>
      </xdr:spPr>
    </xdr:pic>
  </etc:cellImage>
  <etc:cellImage>
    <xdr:pic>
      <xdr:nvPicPr>
        <xdr:cNvPr id="45" name="ID_5C51D4E6DCAF4A38AB3FCF399BFD9D7F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62427485"/>
          <a:ext cx="1364615" cy="874395"/>
        </a:xfrm>
        <a:prstGeom prst="rect">
          <a:avLst/>
        </a:prstGeom>
      </xdr:spPr>
    </xdr:pic>
  </etc:cellImage>
  <etc:cellImage>
    <xdr:pic>
      <xdr:nvPicPr>
        <xdr:cNvPr id="49" name="ID_1B95618FEA46447FB880ACC866D7B298" descr="6d01a59c045cdedff43a63dd8cd361fb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449050" y="36048950"/>
          <a:ext cx="10058400" cy="65646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<sst xmlns="http://schemas.openxmlformats.org/spreadsheetml/2006/main" count="305" uniqueCount="109">
  <si>
    <t>师宗县经营性公墓收费项目公示表</t>
  </si>
  <si>
    <r>
      <rPr>
        <b/>
        <sz val="12"/>
        <rFont val="方正仿宋_GBK"/>
        <charset val="134"/>
      </rPr>
      <t>公墓名称：师宗县厚德宝祺生态陵园</t>
    </r>
  </si>
  <si>
    <r>
      <rPr>
        <b/>
        <sz val="10"/>
        <rFont val="方正仿宋_GBK"/>
        <charset val="134"/>
      </rPr>
      <t>墓穴类型</t>
    </r>
  </si>
  <si>
    <r>
      <rPr>
        <b/>
        <sz val="10"/>
        <rFont val="方正仿宋_GBK"/>
        <charset val="134"/>
      </rPr>
      <t>墓区位置</t>
    </r>
  </si>
  <si>
    <r>
      <rPr>
        <b/>
        <sz val="10"/>
        <rFont val="方正仿宋_GBK"/>
        <charset val="134"/>
      </rPr>
      <t>收费标准</t>
    </r>
  </si>
  <si>
    <r>
      <rPr>
        <b/>
        <sz val="10"/>
        <rFont val="方正仿宋_GBK"/>
        <charset val="134"/>
      </rPr>
      <t>计费单位</t>
    </r>
  </si>
  <si>
    <r>
      <rPr>
        <b/>
        <sz val="10"/>
        <rFont val="方正仿宋_GBK"/>
        <charset val="134"/>
      </rPr>
      <t>收费管理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形式</t>
    </r>
  </si>
  <si>
    <r>
      <rPr>
        <b/>
        <sz val="10"/>
        <rFont val="方正仿宋_GBK"/>
        <charset val="134"/>
      </rPr>
      <t>维护管理费</t>
    </r>
  </si>
  <si>
    <r>
      <rPr>
        <b/>
        <sz val="10"/>
        <rFont val="方正仿宋_GBK"/>
        <charset val="134"/>
      </rPr>
      <t>墓穴详情</t>
    </r>
  </si>
  <si>
    <r>
      <rPr>
        <b/>
        <sz val="10"/>
        <rFont val="方正仿宋_GBK"/>
        <charset val="134"/>
      </rPr>
      <t>减免政策</t>
    </r>
  </si>
  <si>
    <r>
      <t>备注</t>
    </r>
    <r>
      <rPr>
        <b/>
        <sz val="10"/>
        <rFont val="Times New Roman"/>
        <charset val="134"/>
      </rPr>
      <t xml:space="preserve">
(</t>
    </r>
    <r>
      <rPr>
        <b/>
        <sz val="10"/>
        <rFont val="方正仿宋_GBK"/>
        <charset val="134"/>
      </rPr>
      <t>可附照片</t>
    </r>
    <r>
      <rPr>
        <b/>
        <sz val="10"/>
        <rFont val="Times New Roman"/>
        <charset val="134"/>
      </rPr>
      <t>)</t>
    </r>
  </si>
  <si>
    <r>
      <rPr>
        <b/>
        <sz val="10"/>
        <rFont val="方正仿宋_GBK"/>
        <charset val="134"/>
      </rPr>
      <t>群芳苑群芳型墓位</t>
    </r>
  </si>
  <si>
    <r>
      <rPr>
        <sz val="11"/>
        <rFont val="方正仿宋_GBK"/>
        <charset val="134"/>
      </rPr>
      <t>群芳</t>
    </r>
    <r>
      <rPr>
        <sz val="11"/>
        <rFont val="Times New Roman"/>
        <charset val="134"/>
      </rPr>
      <t xml:space="preserve"> 1-6</t>
    </r>
    <r>
      <rPr>
        <sz val="11"/>
        <rFont val="方正仿宋_GBK"/>
        <charset val="134"/>
      </rPr>
      <t>排</t>
    </r>
  </si>
  <si>
    <r>
      <rPr>
        <sz val="10"/>
        <color rgb="FF000000"/>
        <rFont val="方正仿宋_GBK"/>
        <charset val="204"/>
      </rPr>
      <t>元</t>
    </r>
    <r>
      <rPr>
        <sz val="10"/>
        <color rgb="FF000000"/>
        <rFont val="Times New Roman"/>
        <charset val="204"/>
      </rPr>
      <t>/</t>
    </r>
    <r>
      <rPr>
        <sz val="10"/>
        <color rgb="FF000000"/>
        <rFont val="方正仿宋_GBK"/>
        <charset val="204"/>
      </rPr>
      <t>座</t>
    </r>
  </si>
  <si>
    <r>
      <rPr>
        <sz val="10"/>
        <color rgb="FF000000"/>
        <rFont val="方正仿宋_GBK"/>
        <charset val="204"/>
      </rPr>
      <t>市场调节价</t>
    </r>
  </si>
  <si>
    <r>
      <t>120</t>
    </r>
    <r>
      <rPr>
        <sz val="10"/>
        <color rgb="FF000000"/>
        <rFont val="方正仿宋_GBK"/>
        <charset val="204"/>
      </rPr>
      <t>元</t>
    </r>
    <r>
      <rPr>
        <sz val="10"/>
        <color rgb="FF000000"/>
        <rFont val="Times New Roman"/>
        <charset val="204"/>
      </rPr>
      <t>/</t>
    </r>
    <r>
      <rPr>
        <sz val="10"/>
        <color rgb="FF000000"/>
        <rFont val="方正仿宋_GBK"/>
        <charset val="204"/>
      </rPr>
      <t>年</t>
    </r>
    <r>
      <rPr>
        <sz val="10"/>
        <color rgb="FF000000"/>
        <rFont val="MS Gothic"/>
        <charset val="204"/>
      </rPr>
      <t>・</t>
    </r>
    <r>
      <rPr>
        <sz val="10"/>
        <color rgb="FF000000"/>
        <rFont val="方正仿宋_GBK"/>
        <charset val="204"/>
      </rPr>
      <t>墓位</t>
    </r>
    <r>
      <rPr>
        <sz val="10"/>
        <color rgb="FF000000"/>
        <rFont val="Times New Roman"/>
        <charset val="204"/>
      </rPr>
      <t>(</t>
    </r>
    <r>
      <rPr>
        <sz val="10"/>
        <color rgb="FF000000"/>
        <rFont val="方正仿宋_GBK"/>
        <charset val="204"/>
      </rPr>
      <t>由群众自愿选择缴交年限，一次缴交不超</t>
    </r>
    <r>
      <rPr>
        <sz val="10"/>
        <color rgb="FF000000"/>
        <rFont val="Times New Roman"/>
        <charset val="204"/>
      </rPr>
      <t>20</t>
    </r>
    <r>
      <rPr>
        <sz val="10"/>
        <color rgb="FF000000"/>
        <rFont val="方正仿宋_GBK"/>
        <charset val="204"/>
      </rPr>
      <t>年</t>
    </r>
    <r>
      <rPr>
        <sz val="10"/>
        <color rgb="FF000000"/>
        <rFont val="Times New Roman"/>
        <charset val="204"/>
      </rPr>
      <t>)</t>
    </r>
  </si>
  <si>
    <r>
      <rPr>
        <sz val="10"/>
        <rFont val="方正仿宋_GBK"/>
        <charset val="134"/>
      </rPr>
      <t>墓穴占地面积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平方米；墓体主材为花岗岩材料，含墓穴、墓碑、墓台；已含建墓工料费、刻字费（限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个普通刻字）</t>
    </r>
    <r>
      <rPr>
        <sz val="10"/>
        <rFont val="Times New Roman"/>
        <charset val="134"/>
      </rPr>
      <t>480</t>
    </r>
    <r>
      <rPr>
        <sz val="10"/>
        <rFont val="方正仿宋_GBK"/>
        <charset val="134"/>
      </rPr>
      <t>元、瓷像制作费（限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寸彩色或黑白瓷像）</t>
    </r>
    <r>
      <rPr>
        <sz val="10"/>
        <rFont val="Times New Roman"/>
        <charset val="134"/>
      </rPr>
      <t>240</t>
    </r>
    <r>
      <rPr>
        <sz val="10"/>
        <rFont val="方正仿宋_GBK"/>
        <charset val="134"/>
      </rPr>
      <t>元、安葬服务费（含开穴、安放、封穴）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元。不含护墓管理费。</t>
    </r>
  </si>
  <si>
    <r>
      <rPr>
        <sz val="11"/>
        <rFont val="方正仿宋_GBK"/>
        <charset val="134"/>
      </rPr>
      <t>群芳</t>
    </r>
    <r>
      <rPr>
        <sz val="11"/>
        <rFont val="Times New Roman"/>
        <charset val="134"/>
      </rPr>
      <t xml:space="preserve"> 7-11</t>
    </r>
    <r>
      <rPr>
        <sz val="11"/>
        <rFont val="方正仿宋_GBK"/>
        <charset val="134"/>
      </rPr>
      <t>排</t>
    </r>
  </si>
  <si>
    <r>
      <rPr>
        <sz val="11"/>
        <rFont val="方正仿宋_GBK"/>
        <charset val="134"/>
      </rPr>
      <t>群芳</t>
    </r>
    <r>
      <rPr>
        <sz val="11"/>
        <rFont val="Times New Roman"/>
        <charset val="134"/>
      </rPr>
      <t xml:space="preserve"> 12-17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</si>
  <si>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问梅亭荣华型墓位</t>
    </r>
  </si>
  <si>
    <r>
      <rPr>
        <sz val="11"/>
        <rFont val="方正仿宋_GBK"/>
        <charset val="134"/>
      </rPr>
      <t>荣华</t>
    </r>
    <r>
      <rPr>
        <sz val="11"/>
        <rFont val="Times New Roman"/>
        <charset val="134"/>
      </rPr>
      <t xml:space="preserve"> 5-7</t>
    </r>
    <r>
      <rPr>
        <sz val="11"/>
        <rFont val="方正仿宋_GBK"/>
        <charset val="134"/>
      </rPr>
      <t>排</t>
    </r>
  </si>
  <si>
    <r>
      <rPr>
        <sz val="11"/>
        <rFont val="方正仿宋_GBK"/>
        <charset val="134"/>
      </rPr>
      <t>荣华</t>
    </r>
    <r>
      <rPr>
        <sz val="11"/>
        <rFont val="Times New Roman"/>
        <charset val="134"/>
      </rPr>
      <t xml:space="preserve"> 8-13</t>
    </r>
    <r>
      <rPr>
        <sz val="11"/>
        <rFont val="方正仿宋_GBK"/>
        <charset val="134"/>
      </rPr>
      <t>排</t>
    </r>
  </si>
  <si>
    <r>
      <rPr>
        <sz val="11"/>
        <rFont val="方正仿宋_GBK"/>
        <charset val="134"/>
      </rPr>
      <t>荣华</t>
    </r>
    <r>
      <rPr>
        <sz val="11"/>
        <rFont val="Times New Roman"/>
        <charset val="134"/>
      </rPr>
      <t xml:space="preserve"> 15-27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</si>
  <si>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问梅亭如意型墓位</t>
    </r>
  </si>
  <si>
    <r>
      <rPr>
        <sz val="11"/>
        <rFont val="方正仿宋_GBK"/>
        <charset val="134"/>
      </rPr>
      <t>如意</t>
    </r>
    <r>
      <rPr>
        <sz val="11"/>
        <rFont val="Times New Roman"/>
        <charset val="134"/>
      </rPr>
      <t xml:space="preserve"> 1-6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</si>
  <si>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问梅亭富贵型墓位</t>
    </r>
  </si>
  <si>
    <r>
      <rPr>
        <sz val="11"/>
        <rFont val="方正仿宋_GBK"/>
        <charset val="134"/>
      </rPr>
      <t>富贵</t>
    </r>
    <r>
      <rPr>
        <sz val="11"/>
        <rFont val="Times New Roman"/>
        <charset val="134"/>
      </rPr>
      <t xml:space="preserve"> 1-12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</si>
  <si>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问梅亭富贵</t>
    </r>
    <r>
      <rPr>
        <b/>
        <sz val="11"/>
        <color rgb="FF000000"/>
        <rFont val="Times New Roman"/>
        <charset val="204"/>
      </rPr>
      <t>T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</si>
  <si>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富贵</t>
    </r>
    <r>
      <rPr>
        <sz val="11"/>
        <rFont val="Times New Roman"/>
        <charset val="134"/>
      </rPr>
      <t>T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</si>
  <si>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问梅亭尊贵型墓位</t>
    </r>
  </si>
  <si>
    <r>
      <rPr>
        <sz val="11"/>
        <rFont val="方正仿宋_GBK"/>
        <charset val="134"/>
      </rPr>
      <t>尊贵</t>
    </r>
    <r>
      <rPr>
        <sz val="11"/>
        <rFont val="Times New Roman"/>
        <charset val="134"/>
      </rPr>
      <t xml:space="preserve"> 1-10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</si>
  <si>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德馨苑顺德型墓位</t>
    </r>
  </si>
  <si>
    <r>
      <rPr>
        <sz val="11"/>
        <rFont val="方正仿宋_GBK"/>
        <charset val="134"/>
      </rPr>
      <t>顺德</t>
    </r>
    <r>
      <rPr>
        <sz val="11"/>
        <rFont val="Times New Roman"/>
        <charset val="134"/>
      </rPr>
      <t xml:space="preserve"> T1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T2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1-5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</si>
  <si>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德馨苑丰德型墓位</t>
    </r>
  </si>
  <si>
    <r>
      <rPr>
        <sz val="11"/>
        <rFont val="方正仿宋_GBK"/>
        <charset val="134"/>
      </rPr>
      <t>丰德</t>
    </r>
    <r>
      <rPr>
        <sz val="11"/>
        <rFont val="Times New Roman"/>
        <charset val="134"/>
      </rPr>
      <t xml:space="preserve"> 6-12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</si>
  <si>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德馨苑功德型墓位</t>
    </r>
  </si>
  <si>
    <r>
      <rPr>
        <sz val="11"/>
        <rFont val="方正仿宋_GBK"/>
        <charset val="134"/>
      </rPr>
      <t>功德</t>
    </r>
    <r>
      <rPr>
        <sz val="11"/>
        <rFont val="Times New Roman"/>
        <charset val="134"/>
      </rPr>
      <t>13-20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</si>
  <si>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天宝苑天佑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</si>
  <si>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天佑</t>
    </r>
    <r>
      <rPr>
        <sz val="11"/>
        <rFont val="Times New Roman"/>
        <charset val="134"/>
      </rPr>
      <t>A 1-6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</si>
  <si>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天宝苑天佑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</si>
  <si>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天佑</t>
    </r>
    <r>
      <rPr>
        <sz val="11"/>
        <rFont val="Times New Roman"/>
        <charset val="134"/>
      </rPr>
      <t>B 7-12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</si>
  <si>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天宝苑天安型墓位</t>
    </r>
  </si>
  <si>
    <r>
      <rPr>
        <sz val="11"/>
        <rFont val="方正仿宋_GBK"/>
        <charset val="134"/>
      </rPr>
      <t>天安</t>
    </r>
    <r>
      <rPr>
        <sz val="11"/>
        <rFont val="Times New Roman"/>
        <charset val="134"/>
      </rPr>
      <t xml:space="preserve"> 1-6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</si>
  <si>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天宝苑天祥型墓位</t>
    </r>
  </si>
  <si>
    <r>
      <rPr>
        <sz val="11"/>
        <rFont val="方正仿宋_GBK"/>
        <charset val="134"/>
      </rPr>
      <t>天祥</t>
    </r>
    <r>
      <rPr>
        <sz val="11"/>
        <rFont val="Times New Roman"/>
        <charset val="134"/>
      </rPr>
      <t xml:space="preserve"> 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</si>
  <si>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天宝苑天寿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</si>
  <si>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天寿</t>
    </r>
    <r>
      <rPr>
        <sz val="11"/>
        <rFont val="Times New Roman"/>
        <charset val="134"/>
      </rPr>
      <t>A 7-12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</si>
  <si>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天宝苑天寿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</si>
  <si>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天寿</t>
    </r>
    <r>
      <rPr>
        <sz val="11"/>
        <rFont val="Times New Roman"/>
        <charset val="134"/>
      </rPr>
      <t>B 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9-12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</si>
  <si>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天宝苑天禄型墓位</t>
    </r>
  </si>
  <si>
    <r>
      <rPr>
        <sz val="11"/>
        <rFont val="方正仿宋_GBK"/>
        <charset val="134"/>
      </rPr>
      <t>天禄</t>
    </r>
    <r>
      <rPr>
        <sz val="11"/>
        <rFont val="Times New Roman"/>
        <charset val="134"/>
      </rPr>
      <t xml:space="preserve"> 1-23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</si>
  <si>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天宝苑天禄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区型墓位</t>
    </r>
  </si>
  <si>
    <r>
      <rPr>
        <sz val="8"/>
        <rFont val="方正仿宋_GBK"/>
        <charset val="134"/>
      </rPr>
      <t>天禄</t>
    </r>
    <r>
      <rPr>
        <sz val="8"/>
        <rFont val="Times New Roman"/>
        <charset val="134"/>
      </rPr>
      <t>A</t>
    </r>
    <r>
      <rPr>
        <sz val="8"/>
        <rFont val="方正仿宋_GBK"/>
        <charset val="134"/>
      </rPr>
      <t>区</t>
    </r>
    <r>
      <rPr>
        <sz val="8"/>
        <rFont val="Times New Roman"/>
        <charset val="134"/>
      </rPr>
      <t>1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1-1,1-3,1-9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1-11,1-16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1-19,1-22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1-26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2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2-T1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2-7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3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3-T1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3-5,3-27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3-32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5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5-T1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5-T9,5-27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5-37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6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6-T1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6-1,6-28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6-51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7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7-T1-7-T8,7-28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7-31,7-33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7-52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8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8-T1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8-T8,8-33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8-51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9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9-T1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9-T6,9-35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9-51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10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10-T1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10-T7,10-31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10-35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11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11-30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11-36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12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12-31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12-35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13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13-31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13-35</t>
    </r>
    <r>
      <rPr>
        <sz val="8"/>
        <rFont val="方正仿宋_GBK"/>
        <charset val="134"/>
      </rPr>
      <t>；</t>
    </r>
    <r>
      <rPr>
        <sz val="8"/>
        <rFont val="Times New Roman"/>
        <charset val="134"/>
      </rPr>
      <t>15</t>
    </r>
    <r>
      <rPr>
        <sz val="8"/>
        <rFont val="方正仿宋_GBK"/>
        <charset val="134"/>
      </rPr>
      <t>排：</t>
    </r>
    <r>
      <rPr>
        <sz val="8"/>
        <rFont val="Times New Roman"/>
        <charset val="134"/>
      </rPr>
      <t>15-31</t>
    </r>
    <r>
      <rPr>
        <sz val="8"/>
        <rFont val="方正仿宋_GBK"/>
        <charset val="134"/>
      </rPr>
      <t>至</t>
    </r>
    <r>
      <rPr>
        <sz val="8"/>
        <rFont val="Times New Roman"/>
        <charset val="134"/>
      </rPr>
      <t>15-33</t>
    </r>
  </si>
  <si>
    <r>
      <rPr>
        <b/>
        <sz val="11"/>
        <color rgb="FF000000"/>
        <rFont val="方正仿宋_GBK"/>
        <charset val="204"/>
      </rPr>
      <t>天宝苑天福型墓位</t>
    </r>
  </si>
  <si>
    <r>
      <rPr>
        <sz val="11"/>
        <rFont val="方正仿宋_GBK"/>
        <charset val="134"/>
      </rPr>
      <t>天福</t>
    </r>
    <r>
      <rPr>
        <sz val="11"/>
        <rFont val="Times New Roman"/>
        <charset val="134"/>
      </rPr>
      <t xml:space="preserve"> 1-11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</si>
  <si>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天宝苑天财型墓位</t>
    </r>
  </si>
  <si>
    <r>
      <rPr>
        <sz val="11"/>
        <rFont val="方正仿宋_GBK"/>
        <charset val="134"/>
      </rPr>
      <t>天财</t>
    </r>
    <r>
      <rPr>
        <sz val="11"/>
        <rFont val="Times New Roman"/>
        <charset val="134"/>
      </rPr>
      <t xml:space="preserve"> 1-19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</si>
  <si>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天宝苑天芳型墓位</t>
    </r>
  </si>
  <si>
    <r>
      <rPr>
        <sz val="11"/>
        <rFont val="方正仿宋_GBK"/>
        <charset val="134"/>
      </rPr>
      <t>天芳</t>
    </r>
    <r>
      <rPr>
        <sz val="11"/>
        <rFont val="Times New Roman"/>
        <charset val="134"/>
      </rPr>
      <t xml:space="preserve"> 20-25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</si>
  <si>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天宝苑天贵型墓位</t>
    </r>
  </si>
  <si>
    <r>
      <rPr>
        <sz val="11"/>
        <rFont val="方正仿宋_GBK"/>
        <charset val="134"/>
      </rPr>
      <t>天贵</t>
    </r>
    <r>
      <rPr>
        <sz val="11"/>
        <rFont val="Times New Roman"/>
        <charset val="134"/>
      </rPr>
      <t xml:space="preserve"> 1-11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</si>
  <si>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贤恩苑铭恩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</si>
  <si>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铭恩</t>
    </r>
    <r>
      <rPr>
        <sz val="11"/>
        <rFont val="Times New Roman"/>
        <charset val="134"/>
      </rPr>
      <t>A 1-18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</si>
  <si>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贤恩苑铭恩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型墓位</t>
    </r>
  </si>
  <si>
    <r>
      <rPr>
        <sz val="11"/>
        <rFont val="方正仿宋_GBK"/>
        <charset val="134"/>
      </rPr>
      <t>铭恩</t>
    </r>
    <r>
      <rPr>
        <sz val="11"/>
        <rFont val="Times New Roman"/>
        <charset val="134"/>
      </rPr>
      <t>B 1-9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</si>
  <si>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贤恩苑天恩型墓位</t>
    </r>
  </si>
  <si>
    <r>
      <rPr>
        <sz val="11"/>
        <rFont val="方正仿宋_GBK"/>
        <charset val="134"/>
      </rPr>
      <t>天恩</t>
    </r>
    <r>
      <rPr>
        <sz val="11"/>
        <rFont val="Times New Roman"/>
        <charset val="134"/>
      </rPr>
      <t xml:space="preserve"> 1-10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</si>
  <si>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贤恩苑承恩型墓位</t>
    </r>
  </si>
  <si>
    <r>
      <rPr>
        <sz val="11"/>
        <rFont val="方正仿宋_GBK"/>
        <charset val="134"/>
      </rPr>
      <t>承恩</t>
    </r>
    <r>
      <rPr>
        <sz val="11"/>
        <rFont val="Times New Roman"/>
        <charset val="134"/>
      </rPr>
      <t xml:space="preserve"> 1-6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</si>
  <si>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贤恩苑德恩型墓位</t>
    </r>
  </si>
  <si>
    <r>
      <rPr>
        <sz val="11"/>
        <rFont val="方正仿宋_GBK"/>
        <charset val="134"/>
      </rPr>
      <t>德恩</t>
    </r>
    <r>
      <rPr>
        <sz val="11"/>
        <rFont val="Times New Roman"/>
        <charset val="134"/>
      </rPr>
      <t xml:space="preserve"> 1-7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</si>
  <si>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贤恩苑福恩型墓位</t>
    </r>
  </si>
  <si>
    <r>
      <rPr>
        <sz val="11"/>
        <rFont val="方正仿宋_GBK"/>
        <charset val="134"/>
      </rPr>
      <t>福恩</t>
    </r>
    <r>
      <rPr>
        <sz val="11"/>
        <rFont val="Times New Roman"/>
        <charset val="134"/>
      </rPr>
      <t xml:space="preserve"> 1-7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</si>
  <si>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贤恩苑隆恩型墓位</t>
    </r>
  </si>
  <si>
    <r>
      <rPr>
        <sz val="11"/>
        <rFont val="方正仿宋_GBK"/>
        <charset val="134"/>
      </rPr>
      <t>隆恩</t>
    </r>
    <r>
      <rPr>
        <sz val="11"/>
        <rFont val="Times New Roman"/>
        <charset val="134"/>
      </rPr>
      <t xml:space="preserve"> 1-10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</si>
  <si>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贤恩苑圣恩型墓位</t>
    </r>
  </si>
  <si>
    <r>
      <rPr>
        <sz val="11"/>
        <rFont val="方正仿宋_GBK"/>
        <charset val="134"/>
      </rPr>
      <t>圣恩</t>
    </r>
    <r>
      <rPr>
        <sz val="11"/>
        <rFont val="Times New Roman"/>
        <charset val="134"/>
      </rPr>
      <t xml:space="preserve"> 1-10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</si>
  <si>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贤恩苑鸿恩型墓位</t>
    </r>
  </si>
  <si>
    <r>
      <rPr>
        <sz val="11"/>
        <rFont val="方正仿宋_GBK"/>
        <charset val="134"/>
      </rPr>
      <t>鸿恩</t>
    </r>
    <r>
      <rPr>
        <sz val="11"/>
        <rFont val="Times New Roman"/>
        <charset val="134"/>
      </rPr>
      <t xml:space="preserve"> 6-10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</si>
  <si>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贤恩苑佑恩型墓位</t>
    </r>
  </si>
  <si>
    <r>
      <rPr>
        <sz val="11"/>
        <rFont val="方正仿宋_GBK"/>
        <charset val="134"/>
      </rPr>
      <t>佑恩</t>
    </r>
    <r>
      <rPr>
        <sz val="11"/>
        <rFont val="Times New Roman"/>
        <charset val="134"/>
      </rPr>
      <t xml:space="preserve"> 1-5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</si>
  <si>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贤恩苑慈恩型墓位</t>
    </r>
  </si>
  <si>
    <r>
      <rPr>
        <sz val="11"/>
        <rFont val="方正仿宋_GBK"/>
        <charset val="134"/>
      </rPr>
      <t>慈恩</t>
    </r>
    <r>
      <rPr>
        <sz val="11"/>
        <rFont val="Times New Roman"/>
        <charset val="134"/>
      </rPr>
      <t xml:space="preserve"> 1-10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</si>
  <si>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贤恩苑祥恩型墓位</t>
    </r>
  </si>
  <si>
    <r>
      <rPr>
        <sz val="11"/>
        <rFont val="方正仿宋_GBK"/>
        <charset val="134"/>
      </rPr>
      <t>祥恩</t>
    </r>
    <r>
      <rPr>
        <sz val="11"/>
        <rFont val="Times New Roman"/>
        <charset val="134"/>
      </rPr>
      <t xml:space="preserve"> 1-3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</si>
  <si>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崇孝苑泽园型墓位</t>
    </r>
  </si>
  <si>
    <r>
      <rPr>
        <sz val="11"/>
        <rFont val="方正仿宋_GBK"/>
        <charset val="134"/>
      </rPr>
      <t>泽园</t>
    </r>
    <r>
      <rPr>
        <sz val="11"/>
        <rFont val="Times New Roman"/>
        <charset val="134"/>
      </rPr>
      <t xml:space="preserve"> 1-15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</si>
  <si>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</si>
  <si>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1-8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</si>
  <si>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</si>
  <si>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</si>
  <si>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区孝爱型墓位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</si>
  <si>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区孝爱</t>
    </r>
    <r>
      <rPr>
        <sz val="11"/>
        <rFont val="Times New Roman"/>
        <charset val="134"/>
      </rPr>
      <t xml:space="preserve">      3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</si>
  <si>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C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</si>
  <si>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C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1-7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</si>
  <si>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D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</si>
  <si>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3-7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</si>
  <si>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崇孝苑恭孝</t>
    </r>
    <r>
      <rPr>
        <b/>
        <sz val="11"/>
        <color rgb="FF000000"/>
        <rFont val="Times New Roman"/>
        <charset val="204"/>
      </rPr>
      <t>D</t>
    </r>
    <r>
      <rPr>
        <b/>
        <sz val="11"/>
        <color rgb="FF000000"/>
        <rFont val="方正仿宋_GBK"/>
        <charset val="204"/>
      </rPr>
      <t>区孝恩型墓位</t>
    </r>
  </si>
  <si>
    <r>
      <rPr>
        <sz val="11"/>
        <rFont val="方正仿宋_GBK"/>
        <charset val="134"/>
      </rPr>
      <t>恭孝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区孝恩</t>
    </r>
    <r>
      <rPr>
        <sz val="11"/>
        <rFont val="Times New Roman"/>
        <charset val="134"/>
      </rPr>
      <t xml:space="preserve">      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</si>
  <si>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崇孝苑敬孝</t>
    </r>
    <r>
      <rPr>
        <b/>
        <sz val="11"/>
        <color rgb="FF000000"/>
        <rFont val="Times New Roman"/>
        <charset val="204"/>
      </rPr>
      <t>A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</si>
  <si>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敬孝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1-7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</si>
  <si>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崇孝苑敬孝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</si>
  <si>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敬孝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</si>
  <si>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崇孝苑敬孝</t>
    </r>
    <r>
      <rPr>
        <b/>
        <sz val="11"/>
        <color rgb="FF000000"/>
        <rFont val="Times New Roman"/>
        <charset val="204"/>
      </rPr>
      <t>B</t>
    </r>
    <r>
      <rPr>
        <b/>
        <sz val="11"/>
        <color rgb="FF000000"/>
        <rFont val="方正仿宋_GBK"/>
        <charset val="204"/>
      </rPr>
      <t>区孝亲型墓位</t>
    </r>
  </si>
  <si>
    <r>
      <rPr>
        <sz val="11"/>
        <rFont val="方正仿宋_GBK"/>
        <charset val="134"/>
      </rPr>
      <t>敬孝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区孝亲</t>
    </r>
    <r>
      <rPr>
        <sz val="11"/>
        <rFont val="Times New Roman"/>
        <charset val="134"/>
      </rPr>
      <t xml:space="preserve">      3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</si>
  <si>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崇孝苑敬孝</t>
    </r>
    <r>
      <rPr>
        <b/>
        <sz val="11"/>
        <color rgb="FF000000"/>
        <rFont val="Times New Roman"/>
        <charset val="204"/>
      </rPr>
      <t>C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</si>
  <si>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敬孝</t>
    </r>
    <r>
      <rPr>
        <sz val="11"/>
        <rFont val="Times New Roman"/>
        <charset val="134"/>
      </rPr>
      <t>C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1-8</t>
    </r>
    <r>
      <rPr>
        <sz val="11"/>
        <rFont val="方正仿宋_GBK"/>
        <charset val="134"/>
      </rPr>
      <t>排</t>
    </r>
  </si>
  <si>
    <r>
      <rPr>
        <b/>
        <sz val="11"/>
        <color rgb="FF000000"/>
        <rFont val="方正仿宋_GBK"/>
        <charset val="204"/>
      </rPr>
      <t>崇孝苑敬孝</t>
    </r>
    <r>
      <rPr>
        <b/>
        <sz val="11"/>
        <color rgb="FF000000"/>
        <rFont val="Times New Roman"/>
        <charset val="204"/>
      </rPr>
      <t>D</t>
    </r>
    <r>
      <rPr>
        <b/>
        <sz val="11"/>
        <color rgb="FF000000"/>
        <rFont val="方正仿宋_GBK"/>
        <charset val="204"/>
      </rPr>
      <t>区型墓位</t>
    </r>
  </si>
  <si>
    <r>
      <rPr>
        <sz val="11"/>
        <rFont val="方正仿宋_GBK"/>
        <charset val="134"/>
      </rPr>
      <t>敬孝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区</t>
    </r>
    <r>
      <rPr>
        <sz val="11"/>
        <rFont val="Times New Roman"/>
        <charset val="134"/>
      </rPr>
      <t xml:space="preserve"> 1-8</t>
    </r>
    <r>
      <rPr>
        <sz val="11"/>
        <rFont val="方正仿宋_GBK"/>
        <charset val="134"/>
      </rPr>
      <t>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</si>
</sst>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1"/>
      <color rgb="FF000000"/>
      <name val="仿宋"/>
      <charset val="204"/>
    </font>
    <font>
      <sz val="11"/>
      <color rgb="FF000000"/>
      <name val="仿宋"/>
      <charset val="204"/>
    </font>
    <font>
      <sz val="20"/>
      <name val="方正小标宋_GBK"/>
      <charset val="134"/>
    </font>
    <font>
      <sz val="20"/>
      <color rgb="FF000000"/>
      <name val="方正小标宋_GBK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0"/>
      <name val="方正仿宋_GBK"/>
      <charset val="134"/>
    </font>
    <font>
      <sz val="11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仿宋_GBK"/>
      <charset val="134"/>
    </font>
    <font>
      <sz val="11"/>
      <name val="方正仿宋_GBK"/>
      <charset val="134"/>
    </font>
    <font>
      <b/>
      <sz val="11"/>
      <color rgb="FF000000"/>
      <name val="方正仿宋_GBK"/>
      <charset val="204"/>
    </font>
    <font>
      <sz val="10"/>
      <color rgb="FF000000"/>
      <name val="方正仿宋_GBK"/>
      <charset val="204"/>
    </font>
    <font>
      <sz val="10"/>
      <color rgb="FF000000"/>
      <name val="MS Gothic"/>
      <charset val="204"/>
    </font>
    <font>
      <sz val="10"/>
      <name val="方正仿宋_GBK"/>
      <charset val="134"/>
    </font>
    <font>
      <sz val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G5" sqref="G5"/>
    </sheetView>
  </sheetViews>
  <sheetFormatPr defaultColWidth="9" defaultRowHeight="160" customHeight="1"/>
  <cols>
    <col min="1" max="1" width="10.25" style="2" customWidth="1"/>
    <col min="2" max="2" width="17.875" style="3" customWidth="1"/>
    <col min="3" max="3" width="8.125" style="3" customWidth="1"/>
    <col min="4" max="4" width="6.75" style="3" customWidth="1"/>
    <col min="5" max="5" width="11.75" style="3" customWidth="1"/>
    <col min="6" max="6" width="13.75" style="3" customWidth="1"/>
    <col min="7" max="7" width="30.375" style="4" customWidth="1"/>
    <col min="8" max="8" width="8.5" style="3" customWidth="1"/>
    <col min="9" max="9" width="19.75" style="3" customWidth="1"/>
    <col min="10" max="16384" width="9" style="3"/>
  </cols>
  <sheetData>
    <row r="1" ht="48" customHeight="1" spans="1:9">
      <c r="A1" s="5" t="s">
        <v>0</v>
      </c>
      <c r="B1" s="6"/>
      <c r="C1" s="6"/>
      <c r="D1" s="6"/>
      <c r="E1" s="6"/>
      <c r="F1" s="7"/>
      <c r="G1" s="8"/>
      <c r="H1" s="6"/>
      <c r="I1" s="6"/>
    </row>
    <row r="2" s="1" customFormat="1" ht="42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1"/>
    </row>
    <row r="3" s="2" customFormat="1" ht="4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</row>
    <row r="4" ht="87" customHeight="1" spans="1:9">
      <c r="A4" s="14" t="s">
        <v>11</v>
      </c>
      <c r="B4" s="15" t="s">
        <v>12</v>
      </c>
      <c r="C4" s="16">
        <v>9220</v>
      </c>
      <c r="D4" s="16" t="s">
        <v>13</v>
      </c>
      <c r="E4" s="16" t="s">
        <v>14</v>
      </c>
      <c r="F4" s="17" t="s">
        <v>15</v>
      </c>
      <c r="G4" s="18" t="s">
        <v>16</v>
      </c>
      <c r="H4" s="16"/>
      <c r="I4" s="16" t="str">
        <f t="shared" ref="I4:I6" si="0">_xlfn.DISPIMG("ID_B20C992C74314300ABFFEE17E3235382",1)</f>
        <v>=DISPIMG("ID_B20C992C74314300ABFFEE17E3235382",1)</v>
      </c>
    </row>
    <row r="5" ht="90" customHeight="1" spans="1:9">
      <c r="A5" s="19" t="s">
        <v>11</v>
      </c>
      <c r="B5" s="20" t="s">
        <v>17</v>
      </c>
      <c r="C5" s="21">
        <v>10600</v>
      </c>
      <c r="D5" s="22" t="s">
        <v>13</v>
      </c>
      <c r="E5" s="22" t="s">
        <v>14</v>
      </c>
      <c r="F5" s="23" t="s">
        <v>15</v>
      </c>
      <c r="G5" s="24" t="s">
        <v>16</v>
      </c>
      <c r="H5" s="21"/>
      <c r="I5" s="22" t="str">
        <f t="shared" si="0"/>
        <v>=DISPIMG("ID_B20C992C74314300ABFFEE17E3235382",1)</v>
      </c>
    </row>
    <row r="6" ht="84" customHeight="1" spans="1:9">
      <c r="A6" s="19" t="s">
        <v>11</v>
      </c>
      <c r="B6" s="20" t="s">
        <v>18</v>
      </c>
      <c r="C6" s="21">
        <v>12120</v>
      </c>
      <c r="D6" s="22" t="s">
        <v>13</v>
      </c>
      <c r="E6" s="22" t="s">
        <v>14</v>
      </c>
      <c r="F6" s="23" t="s">
        <v>15</v>
      </c>
      <c r="G6" s="24" t="s">
        <v>16</v>
      </c>
      <c r="H6" s="21"/>
      <c r="I6" s="22" t="str">
        <f t="shared" si="0"/>
        <v>=DISPIMG("ID_B20C992C74314300ABFFEE17E3235382",1)</v>
      </c>
    </row>
    <row r="7" ht="104" customHeight="1" spans="1:9">
      <c r="A7" s="25" t="s">
        <v>19</v>
      </c>
      <c r="B7" s="20" t="s">
        <v>20</v>
      </c>
      <c r="C7" s="21">
        <v>46120</v>
      </c>
      <c r="D7" s="22" t="s">
        <v>13</v>
      </c>
      <c r="E7" s="22" t="s">
        <v>14</v>
      </c>
      <c r="F7" s="23" t="s">
        <v>15</v>
      </c>
      <c r="G7" s="24" t="s">
        <v>16</v>
      </c>
      <c r="H7" s="21"/>
      <c r="I7" s="21" t="str">
        <f t="shared" ref="I7:I9" si="1">_xlfn.DISPIMG("ID_6565A65C4DB948759E9984D651DB78B8",1)</f>
        <v>=DISPIMG("ID_6565A65C4DB948759E9984D651DB78B8",1)</v>
      </c>
    </row>
    <row r="8" ht="100" customHeight="1" spans="1:9">
      <c r="A8" s="25" t="s">
        <v>19</v>
      </c>
      <c r="B8" s="20" t="s">
        <v>21</v>
      </c>
      <c r="C8" s="21">
        <v>46120</v>
      </c>
      <c r="D8" s="22" t="s">
        <v>13</v>
      </c>
      <c r="E8" s="22" t="s">
        <v>14</v>
      </c>
      <c r="F8" s="23" t="s">
        <v>15</v>
      </c>
      <c r="G8" s="24" t="s">
        <v>16</v>
      </c>
      <c r="H8" s="21"/>
      <c r="I8" s="21" t="str">
        <f t="shared" si="1"/>
        <v>=DISPIMG("ID_6565A65C4DB948759E9984D651DB78B8",1)</v>
      </c>
    </row>
    <row r="9" ht="97" customHeight="1" spans="1:9">
      <c r="A9" s="25" t="s">
        <v>19</v>
      </c>
      <c r="B9" s="20" t="s">
        <v>22</v>
      </c>
      <c r="C9" s="21">
        <v>46120</v>
      </c>
      <c r="D9" s="22" t="s">
        <v>13</v>
      </c>
      <c r="E9" s="22" t="s">
        <v>14</v>
      </c>
      <c r="F9" s="23" t="s">
        <v>15</v>
      </c>
      <c r="G9" s="24" t="s">
        <v>16</v>
      </c>
      <c r="H9" s="21"/>
      <c r="I9" s="21" t="str">
        <f t="shared" si="1"/>
        <v>=DISPIMG("ID_6565A65C4DB948759E9984D651DB78B8",1)</v>
      </c>
    </row>
    <row r="10" ht="110" customHeight="1" spans="1:9">
      <c r="A10" s="25" t="s">
        <v>23</v>
      </c>
      <c r="B10" s="20" t="s">
        <v>24</v>
      </c>
      <c r="C10" s="21">
        <v>47120</v>
      </c>
      <c r="D10" s="22" t="s">
        <v>13</v>
      </c>
      <c r="E10" s="22" t="s">
        <v>14</v>
      </c>
      <c r="F10" s="23" t="s">
        <v>15</v>
      </c>
      <c r="G10" s="24" t="s">
        <v>16</v>
      </c>
      <c r="H10" s="21"/>
      <c r="I10" s="26" t="str">
        <f>_xlfn.DISPIMG("ID_0CDF19A8F2864F1C864B6D7BEFFE0E8C",1)</f>
        <v>=DISPIMG("ID_0CDF19A8F2864F1C864B6D7BEFFE0E8C",1)</v>
      </c>
    </row>
    <row r="11" ht="98" customHeight="1" spans="1:9">
      <c r="A11" s="25" t="s">
        <v>25</v>
      </c>
      <c r="B11" s="26" t="s">
        <v>26</v>
      </c>
      <c r="C11" s="21">
        <v>76320</v>
      </c>
      <c r="D11" s="22" t="s">
        <v>13</v>
      </c>
      <c r="E11" s="22" t="s">
        <v>14</v>
      </c>
      <c r="F11" s="23" t="s">
        <v>15</v>
      </c>
      <c r="G11" s="24" t="s">
        <v>16</v>
      </c>
      <c r="H11" s="21"/>
      <c r="I11" s="27" t="str">
        <f>_xlfn.DISPIMG("ID_4B44AA991D38461987D4DE8FA56C828A",1)</f>
        <v>=DISPIMG("ID_4B44AA991D38461987D4DE8FA56C828A",1)</v>
      </c>
    </row>
    <row r="12" ht="102" customHeight="1" spans="1:9">
      <c r="A12" s="25" t="s">
        <v>27</v>
      </c>
      <c r="B12" s="26" t="s">
        <v>28</v>
      </c>
      <c r="C12" s="21">
        <v>51120</v>
      </c>
      <c r="D12" s="22" t="s">
        <v>13</v>
      </c>
      <c r="E12" s="22" t="s">
        <v>14</v>
      </c>
      <c r="F12" s="23" t="s">
        <v>15</v>
      </c>
      <c r="G12" s="24" t="s">
        <v>16</v>
      </c>
      <c r="H12" s="21"/>
      <c r="I12" s="27" t="str">
        <f>_xlfn.DISPIMG("ID_28D552DC9252492F8DAE6AF93997B129",1)</f>
        <v>=DISPIMG("ID_28D552DC9252492F8DAE6AF93997B129",1)</v>
      </c>
    </row>
    <row r="13" ht="87" customHeight="1" spans="1:9">
      <c r="A13" s="25" t="s">
        <v>29</v>
      </c>
      <c r="B13" s="20" t="s">
        <v>30</v>
      </c>
      <c r="C13" s="21">
        <v>81200</v>
      </c>
      <c r="D13" s="22" t="s">
        <v>13</v>
      </c>
      <c r="E13" s="22" t="s">
        <v>14</v>
      </c>
      <c r="F13" s="23" t="s">
        <v>15</v>
      </c>
      <c r="G13" s="24" t="s">
        <v>16</v>
      </c>
      <c r="H13" s="21"/>
      <c r="I13" s="26" t="str">
        <f>_xlfn.DISPIMG("ID_D191531BE3F846779231303A12D5F52E",1)</f>
        <v>=DISPIMG("ID_D191531BE3F846779231303A12D5F52E",1)</v>
      </c>
    </row>
    <row r="14" ht="88" customHeight="1" spans="1:9">
      <c r="A14" s="25" t="s">
        <v>31</v>
      </c>
      <c r="B14" s="26" t="s">
        <v>32</v>
      </c>
      <c r="C14" s="21">
        <v>39120</v>
      </c>
      <c r="D14" s="22" t="s">
        <v>13</v>
      </c>
      <c r="E14" s="22" t="s">
        <v>14</v>
      </c>
      <c r="F14" s="23" t="s">
        <v>15</v>
      </c>
      <c r="G14" s="24" t="s">
        <v>16</v>
      </c>
      <c r="H14" s="21"/>
      <c r="I14" s="26" t="str">
        <f>_xlfn.DISPIMG("ID_1FD7E543C28C47C9BAB6B665393CC470",1)</f>
        <v>=DISPIMG("ID_1FD7E543C28C47C9BAB6B665393CC470",1)</v>
      </c>
    </row>
    <row r="15" ht="97" customHeight="1" spans="1:9">
      <c r="A15" s="25" t="s">
        <v>33</v>
      </c>
      <c r="B15" s="26" t="s">
        <v>34</v>
      </c>
      <c r="C15" s="21">
        <v>44120</v>
      </c>
      <c r="D15" s="22" t="s">
        <v>13</v>
      </c>
      <c r="E15" s="22" t="s">
        <v>14</v>
      </c>
      <c r="F15" s="23" t="s">
        <v>15</v>
      </c>
      <c r="G15" s="24" t="s">
        <v>16</v>
      </c>
      <c r="H15" s="21"/>
      <c r="I15" s="26" t="str">
        <f>_xlfn.DISPIMG("ID_E34088270B2A4714A13B85C016EF5CB6",1)</f>
        <v>=DISPIMG("ID_E34088270B2A4714A13B85C016EF5CB6",1)</v>
      </c>
    </row>
    <row r="16" ht="106" customHeight="1" spans="1:9">
      <c r="A16" s="25" t="s">
        <v>35</v>
      </c>
      <c r="B16" s="26" t="s">
        <v>36</v>
      </c>
      <c r="C16" s="21">
        <v>49920</v>
      </c>
      <c r="D16" s="22" t="s">
        <v>13</v>
      </c>
      <c r="E16" s="22" t="s">
        <v>14</v>
      </c>
      <c r="F16" s="23" t="s">
        <v>15</v>
      </c>
      <c r="G16" s="24" t="s">
        <v>16</v>
      </c>
      <c r="H16" s="21"/>
      <c r="I16" s="26" t="str">
        <f>_xlfn.DISPIMG("ID_B0182CC2AA5B43DCAE307CEF2FE6522B",1)</f>
        <v>=DISPIMG("ID_B0182CC2AA5B43DCAE307CEF2FE6522B",1)</v>
      </c>
    </row>
    <row r="17" ht="89" customHeight="1" spans="1:9">
      <c r="A17" s="25" t="s">
        <v>37</v>
      </c>
      <c r="B17" s="26" t="s">
        <v>38</v>
      </c>
      <c r="C17" s="21">
        <v>18220</v>
      </c>
      <c r="D17" s="22" t="s">
        <v>13</v>
      </c>
      <c r="E17" s="22" t="s">
        <v>14</v>
      </c>
      <c r="F17" s="23" t="s">
        <v>15</v>
      </c>
      <c r="G17" s="24" t="s">
        <v>16</v>
      </c>
      <c r="H17" s="21"/>
      <c r="I17" s="26" t="str">
        <f>_xlfn.DISPIMG("ID_0C53404DCBDA419BBF0B38A539A196A0",1)</f>
        <v>=DISPIMG("ID_0C53404DCBDA419BBF0B38A539A196A0",1)</v>
      </c>
    </row>
    <row r="18" ht="92" customHeight="1" spans="1:9">
      <c r="A18" s="25" t="s">
        <v>39</v>
      </c>
      <c r="B18" s="26" t="s">
        <v>40</v>
      </c>
      <c r="C18" s="21">
        <v>20920</v>
      </c>
      <c r="D18" s="22" t="s">
        <v>13</v>
      </c>
      <c r="E18" s="22" t="s">
        <v>14</v>
      </c>
      <c r="F18" s="23" t="s">
        <v>15</v>
      </c>
      <c r="G18" s="24" t="s">
        <v>16</v>
      </c>
      <c r="H18" s="21"/>
      <c r="I18" s="26" t="str">
        <f>_xlfn.DISPIMG("ID_5A0B7AA8172B4DF8B57354D47E8370A0",1)</f>
        <v>=DISPIMG("ID_5A0B7AA8172B4DF8B57354D47E8370A0",1)</v>
      </c>
    </row>
    <row r="19" ht="106" customHeight="1" spans="1:9">
      <c r="A19" s="25" t="s">
        <v>41</v>
      </c>
      <c r="B19" s="26" t="s">
        <v>42</v>
      </c>
      <c r="C19" s="21">
        <v>47920</v>
      </c>
      <c r="D19" s="22" t="s">
        <v>13</v>
      </c>
      <c r="E19" s="22" t="s">
        <v>14</v>
      </c>
      <c r="F19" s="23" t="s">
        <v>15</v>
      </c>
      <c r="G19" s="24" t="s">
        <v>16</v>
      </c>
      <c r="H19" s="21"/>
      <c r="I19" s="26" t="str">
        <f>_xlfn.DISPIMG("ID_15B06CB646C1402584B57E1A0F2B9905",1)</f>
        <v>=DISPIMG("ID_15B06CB646C1402584B57E1A0F2B9905",1)</v>
      </c>
    </row>
    <row r="20" ht="99" customHeight="1" spans="1:9">
      <c r="A20" s="25" t="s">
        <v>43</v>
      </c>
      <c r="B20" s="26" t="s">
        <v>44</v>
      </c>
      <c r="C20" s="21">
        <v>32120</v>
      </c>
      <c r="D20" s="22" t="s">
        <v>13</v>
      </c>
      <c r="E20" s="22" t="s">
        <v>14</v>
      </c>
      <c r="F20" s="23" t="s">
        <v>15</v>
      </c>
      <c r="G20" s="24" t="s">
        <v>16</v>
      </c>
      <c r="H20" s="21"/>
      <c r="I20" s="26" t="str">
        <f>_xlfn.DISPIMG("ID_1B95618FEA46447FB880ACC866D7B298",1)</f>
        <v>=DISPIMG("ID_1B95618FEA46447FB880ACC866D7B298",1)</v>
      </c>
    </row>
    <row r="21" ht="99" customHeight="1" spans="1:9">
      <c r="A21" s="25" t="s">
        <v>45</v>
      </c>
      <c r="B21" s="26" t="s">
        <v>46</v>
      </c>
      <c r="C21" s="21">
        <v>39320</v>
      </c>
      <c r="D21" s="22" t="s">
        <v>13</v>
      </c>
      <c r="E21" s="22" t="s">
        <v>14</v>
      </c>
      <c r="F21" s="23" t="s">
        <v>15</v>
      </c>
      <c r="G21" s="24" t="s">
        <v>16</v>
      </c>
      <c r="H21" s="21"/>
      <c r="I21" s="26" t="str">
        <f>_xlfn.DISPIMG("ID_7AE46DD384A44023AFAE57568B89D05C",1)</f>
        <v>=DISPIMG("ID_7AE46DD384A44023AFAE57568B89D05C",1)</v>
      </c>
    </row>
    <row r="22" ht="88" customHeight="1" spans="1:9">
      <c r="A22" s="25" t="s">
        <v>47</v>
      </c>
      <c r="B22" s="26" t="s">
        <v>48</v>
      </c>
      <c r="C22" s="21">
        <v>37320</v>
      </c>
      <c r="D22" s="22" t="s">
        <v>13</v>
      </c>
      <c r="E22" s="22" t="s">
        <v>14</v>
      </c>
      <c r="F22" s="23" t="s">
        <v>15</v>
      </c>
      <c r="G22" s="24" t="s">
        <v>16</v>
      </c>
      <c r="H22" s="21"/>
      <c r="I22" s="26" t="str">
        <f>_xlfn.DISPIMG("ID_8371D2BBB13A4A768E65F3E117D0DD11",1)</f>
        <v>=DISPIMG("ID_8371D2BBB13A4A768E65F3E117D0DD11",1)</v>
      </c>
    </row>
    <row r="23" ht="87" customHeight="1" spans="1:9">
      <c r="A23" s="25" t="s">
        <v>49</v>
      </c>
      <c r="B23" s="26" t="s">
        <v>50</v>
      </c>
      <c r="C23" s="21">
        <v>76120</v>
      </c>
      <c r="D23" s="22" t="s">
        <v>13</v>
      </c>
      <c r="E23" s="22" t="s">
        <v>14</v>
      </c>
      <c r="F23" s="23" t="s">
        <v>15</v>
      </c>
      <c r="G23" s="24" t="s">
        <v>16</v>
      </c>
      <c r="H23" s="21"/>
      <c r="I23" s="26" t="str">
        <f>_xlfn.DISPIMG("ID_A5B4E2192B28497B8D7809DB5B8A689A",1)</f>
        <v>=DISPIMG("ID_A5B4E2192B28497B8D7809DB5B8A689A",1)</v>
      </c>
    </row>
    <row r="24" ht="210" customHeight="1" spans="1:9">
      <c r="A24" s="25" t="s">
        <v>51</v>
      </c>
      <c r="B24" s="28" t="s">
        <v>52</v>
      </c>
      <c r="C24" s="21">
        <v>63120</v>
      </c>
      <c r="D24" s="22" t="s">
        <v>13</v>
      </c>
      <c r="E24" s="22" t="s">
        <v>14</v>
      </c>
      <c r="F24" s="23" t="s">
        <v>15</v>
      </c>
      <c r="G24" s="24" t="s">
        <v>16</v>
      </c>
      <c r="H24" s="21"/>
      <c r="I24" s="26" t="str">
        <f>_xlfn.DISPIMG("ID_76A992A4536B4C1A9BA6A23CCD751E45",1)</f>
        <v>=DISPIMG("ID_76A992A4536B4C1A9BA6A23CCD751E45",1)</v>
      </c>
    </row>
    <row r="25" ht="89" customHeight="1" spans="1:9">
      <c r="A25" s="25" t="s">
        <v>53</v>
      </c>
      <c r="B25" s="26" t="s">
        <v>54</v>
      </c>
      <c r="C25" s="21">
        <v>76120</v>
      </c>
      <c r="D25" s="22" t="s">
        <v>13</v>
      </c>
      <c r="E25" s="22" t="s">
        <v>14</v>
      </c>
      <c r="F25" s="23" t="s">
        <v>15</v>
      </c>
      <c r="G25" s="24" t="s">
        <v>16</v>
      </c>
      <c r="H25" s="21"/>
      <c r="I25" s="26" t="str">
        <f>_xlfn.DISPIMG("ID_03DC211A1540434CBE342A92AD8FFCD3",1)</f>
        <v>=DISPIMG("ID_03DC211A1540434CBE342A92AD8FFCD3",1)</v>
      </c>
    </row>
    <row r="26" ht="88" customHeight="1" spans="1:9">
      <c r="A26" s="25" t="s">
        <v>55</v>
      </c>
      <c r="B26" s="26" t="s">
        <v>56</v>
      </c>
      <c r="C26" s="21">
        <v>70320</v>
      </c>
      <c r="D26" s="22" t="s">
        <v>13</v>
      </c>
      <c r="E26" s="22" t="s">
        <v>14</v>
      </c>
      <c r="F26" s="23" t="s">
        <v>15</v>
      </c>
      <c r="G26" s="24" t="s">
        <v>16</v>
      </c>
      <c r="H26" s="21"/>
      <c r="I26" s="26" t="str">
        <f>_xlfn.DISPIMG("ID_3E9F080BF73B454B90239880989A802D",1)</f>
        <v>=DISPIMG("ID_3E9F080BF73B454B90239880989A802D",1)</v>
      </c>
    </row>
    <row r="27" ht="93" customHeight="1" spans="1:9">
      <c r="A27" s="25" t="s">
        <v>57</v>
      </c>
      <c r="B27" s="26" t="s">
        <v>58</v>
      </c>
      <c r="C27" s="21">
        <v>70320</v>
      </c>
      <c r="D27" s="22" t="s">
        <v>13</v>
      </c>
      <c r="E27" s="22" t="s">
        <v>14</v>
      </c>
      <c r="F27" s="23" t="s">
        <v>15</v>
      </c>
      <c r="G27" s="24" t="s">
        <v>16</v>
      </c>
      <c r="H27" s="21"/>
      <c r="I27" s="26" t="str">
        <f>_xlfn.DISPIMG("ID_36047C4584534852BC067ECCAC0D0AFB",1)</f>
        <v>=DISPIMG("ID_36047C4584534852BC067ECCAC0D0AFB",1)</v>
      </c>
    </row>
    <row r="28" ht="102" customHeight="1" spans="1:9">
      <c r="A28" s="25" t="s">
        <v>59</v>
      </c>
      <c r="B28" s="26" t="s">
        <v>60</v>
      </c>
      <c r="C28" s="21">
        <v>72120</v>
      </c>
      <c r="D28" s="22" t="s">
        <v>13</v>
      </c>
      <c r="E28" s="22" t="s">
        <v>14</v>
      </c>
      <c r="F28" s="23" t="s">
        <v>15</v>
      </c>
      <c r="G28" s="24" t="s">
        <v>16</v>
      </c>
      <c r="H28" s="21"/>
      <c r="I28" s="26" t="str">
        <f>_xlfn.DISPIMG("ID_74930F391C4D410D94381EA4F51F672C",1)</f>
        <v>=DISPIMG("ID_74930F391C4D410D94381EA4F51F672C",1)</v>
      </c>
    </row>
    <row r="29" ht="104" customHeight="1" spans="1:9">
      <c r="A29" s="25" t="s">
        <v>61</v>
      </c>
      <c r="B29" s="26" t="s">
        <v>62</v>
      </c>
      <c r="C29" s="21">
        <v>49920</v>
      </c>
      <c r="D29" s="22" t="s">
        <v>13</v>
      </c>
      <c r="E29" s="22" t="s">
        <v>14</v>
      </c>
      <c r="F29" s="23" t="s">
        <v>15</v>
      </c>
      <c r="G29" s="24" t="s">
        <v>16</v>
      </c>
      <c r="H29" s="21"/>
      <c r="I29" s="26" t="str">
        <f>_xlfn.DISPIMG("ID_10213C7B8FDA4B1D96048F897B6940B2",1)</f>
        <v>=DISPIMG("ID_10213C7B8FDA4B1D96048F897B6940B2",1)</v>
      </c>
    </row>
    <row r="30" ht="102" customHeight="1" spans="1:9">
      <c r="A30" s="25" t="s">
        <v>63</v>
      </c>
      <c r="B30" s="26" t="s">
        <v>64</v>
      </c>
      <c r="C30" s="21">
        <v>36920</v>
      </c>
      <c r="D30" s="22" t="s">
        <v>13</v>
      </c>
      <c r="E30" s="22" t="s">
        <v>14</v>
      </c>
      <c r="F30" s="23" t="s">
        <v>15</v>
      </c>
      <c r="G30" s="24" t="s">
        <v>16</v>
      </c>
      <c r="H30" s="21"/>
      <c r="I30" s="26" t="str">
        <f>_xlfn.DISPIMG("ID_BA8DDFF103324F40BF43514B2DA9A993",1)</f>
        <v>=DISPIMG("ID_BA8DDFF103324F40BF43514B2DA9A993",1)</v>
      </c>
    </row>
    <row r="31" ht="99" customHeight="1" spans="1:9">
      <c r="A31" s="25" t="s">
        <v>65</v>
      </c>
      <c r="B31" s="26" t="s">
        <v>66</v>
      </c>
      <c r="C31" s="21">
        <v>63320</v>
      </c>
      <c r="D31" s="22" t="s">
        <v>13</v>
      </c>
      <c r="E31" s="22" t="s">
        <v>14</v>
      </c>
      <c r="F31" s="23" t="s">
        <v>15</v>
      </c>
      <c r="G31" s="24" t="s">
        <v>16</v>
      </c>
      <c r="H31" s="21"/>
      <c r="I31" s="26" t="str">
        <f>_xlfn.DISPIMG("ID_2194046E7E50437790E6BCA03A09DD02",1)</f>
        <v>=DISPIMG("ID_2194046E7E50437790E6BCA03A09DD02",1)</v>
      </c>
    </row>
    <row r="32" ht="96" customHeight="1" spans="1:9">
      <c r="A32" s="25" t="s">
        <v>67</v>
      </c>
      <c r="B32" s="26" t="s">
        <v>68</v>
      </c>
      <c r="C32" s="21">
        <v>72120</v>
      </c>
      <c r="D32" s="22" t="s">
        <v>13</v>
      </c>
      <c r="E32" s="22" t="s">
        <v>14</v>
      </c>
      <c r="F32" s="23" t="s">
        <v>15</v>
      </c>
      <c r="G32" s="24" t="s">
        <v>16</v>
      </c>
      <c r="H32" s="21"/>
      <c r="I32" s="26" t="str">
        <f>_xlfn.DISPIMG("ID_7DFE25EC1BAF4B759164624BEA0AA3C3",1)</f>
        <v>=DISPIMG("ID_7DFE25EC1BAF4B759164624BEA0AA3C3",1)</v>
      </c>
    </row>
    <row r="33" ht="87" customHeight="1" spans="1:9">
      <c r="A33" s="25" t="s">
        <v>69</v>
      </c>
      <c r="B33" s="26" t="s">
        <v>70</v>
      </c>
      <c r="C33" s="21">
        <v>79920</v>
      </c>
      <c r="D33" s="22" t="s">
        <v>13</v>
      </c>
      <c r="E33" s="22" t="s">
        <v>14</v>
      </c>
      <c r="F33" s="23" t="s">
        <v>15</v>
      </c>
      <c r="G33" s="24" t="s">
        <v>16</v>
      </c>
      <c r="H33" s="21"/>
      <c r="I33" s="26" t="str">
        <f>_xlfn.DISPIMG("ID_5C51D4E6DCAF4A38AB3FCF399BFD9D7F",1)</f>
        <v>=DISPIMG("ID_5C51D4E6DCAF4A38AB3FCF399BFD9D7F",1)</v>
      </c>
    </row>
    <row r="34" ht="102" customHeight="1" spans="1:9">
      <c r="A34" s="25" t="s">
        <v>71</v>
      </c>
      <c r="B34" s="26" t="s">
        <v>72</v>
      </c>
      <c r="C34" s="21">
        <v>79920</v>
      </c>
      <c r="D34" s="22" t="s">
        <v>13</v>
      </c>
      <c r="E34" s="22" t="s">
        <v>14</v>
      </c>
      <c r="F34" s="23" t="s">
        <v>15</v>
      </c>
      <c r="G34" s="24" t="s">
        <v>16</v>
      </c>
      <c r="H34" s="21"/>
      <c r="I34" s="26" t="str">
        <f>_xlfn.DISPIMG("ID_BC9CE37E13EE40DC871FA587CC3D3351",1)</f>
        <v>=DISPIMG("ID_BC9CE37E13EE40DC871FA587CC3D3351",1)</v>
      </c>
    </row>
    <row r="35" ht="87" customHeight="1" spans="1:9">
      <c r="A35" s="25" t="s">
        <v>73</v>
      </c>
      <c r="B35" s="26" t="s">
        <v>74</v>
      </c>
      <c r="C35" s="21">
        <v>73320</v>
      </c>
      <c r="D35" s="22" t="s">
        <v>13</v>
      </c>
      <c r="E35" s="22" t="s">
        <v>14</v>
      </c>
      <c r="F35" s="23" t="s">
        <v>15</v>
      </c>
      <c r="G35" s="24" t="s">
        <v>16</v>
      </c>
      <c r="H35" s="21"/>
      <c r="I35" s="26" t="str">
        <f>_xlfn.DISPIMG("ID_7179B39F7F584CED950E854BA9F0B490",1)</f>
        <v>=DISPIMG("ID_7179B39F7F584CED950E854BA9F0B490",1)</v>
      </c>
    </row>
    <row r="36" ht="90" customHeight="1" spans="1:9">
      <c r="A36" s="25" t="s">
        <v>75</v>
      </c>
      <c r="B36" s="26" t="s">
        <v>76</v>
      </c>
      <c r="C36" s="21">
        <v>70320</v>
      </c>
      <c r="D36" s="22" t="s">
        <v>13</v>
      </c>
      <c r="E36" s="22" t="s">
        <v>14</v>
      </c>
      <c r="F36" s="23" t="s">
        <v>15</v>
      </c>
      <c r="G36" s="24" t="s">
        <v>16</v>
      </c>
      <c r="H36" s="21"/>
      <c r="I36" s="26" t="str">
        <f>_xlfn.DISPIMG("ID_F4B5916C9FF141FC9E367D8D15CF0E29",1)</f>
        <v>=DISPIMG("ID_F4B5916C9FF141FC9E367D8D15CF0E29",1)</v>
      </c>
    </row>
    <row r="37" ht="102" customHeight="1" spans="1:9">
      <c r="A37" s="25" t="s">
        <v>77</v>
      </c>
      <c r="B37" s="26" t="s">
        <v>78</v>
      </c>
      <c r="C37" s="21">
        <v>60320</v>
      </c>
      <c r="D37" s="22" t="s">
        <v>13</v>
      </c>
      <c r="E37" s="22" t="s">
        <v>14</v>
      </c>
      <c r="F37" s="23" t="s">
        <v>15</v>
      </c>
      <c r="G37" s="24" t="s">
        <v>16</v>
      </c>
      <c r="H37" s="21"/>
      <c r="I37" s="26" t="str">
        <f>_xlfn.DISPIMG("ID_5CF2F933B13842B6847E1AC1DFE5E38C",1)</f>
        <v>=DISPIMG("ID_5CF2F933B13842B6847E1AC1DFE5E38C",1)</v>
      </c>
    </row>
    <row r="38" ht="93" customHeight="1" spans="1:9">
      <c r="A38" s="25" t="s">
        <v>79</v>
      </c>
      <c r="B38" s="26" t="s">
        <v>80</v>
      </c>
      <c r="C38" s="21">
        <v>43920</v>
      </c>
      <c r="D38" s="22" t="s">
        <v>13</v>
      </c>
      <c r="E38" s="22" t="s">
        <v>14</v>
      </c>
      <c r="F38" s="23" t="s">
        <v>15</v>
      </c>
      <c r="G38" s="24" t="s">
        <v>16</v>
      </c>
      <c r="H38" s="21"/>
      <c r="I38" s="26" t="str">
        <f>_xlfn.DISPIMG("ID_51DA4AF2F3FB493FA6677C3BFD22393A",1)</f>
        <v>=DISPIMG("ID_51DA4AF2F3FB493FA6677C3BFD22393A",1)</v>
      </c>
    </row>
    <row r="39" ht="101" customHeight="1" spans="1:9">
      <c r="A39" s="25" t="s">
        <v>81</v>
      </c>
      <c r="B39" s="26" t="s">
        <v>82</v>
      </c>
      <c r="C39" s="21">
        <v>49320</v>
      </c>
      <c r="D39" s="22" t="s">
        <v>13</v>
      </c>
      <c r="E39" s="22" t="s">
        <v>14</v>
      </c>
      <c r="F39" s="23" t="s">
        <v>15</v>
      </c>
      <c r="G39" s="24" t="s">
        <v>16</v>
      </c>
      <c r="H39" s="21"/>
      <c r="I39" s="26" t="str">
        <f>_xlfn.DISPIMG("ID_7889328D21494D6C8CE05278E76004C2",1)</f>
        <v>=DISPIMG("ID_7889328D21494D6C8CE05278E76004C2",1)</v>
      </c>
    </row>
    <row r="40" ht="86" customHeight="1" spans="1:9">
      <c r="A40" s="25" t="s">
        <v>83</v>
      </c>
      <c r="B40" s="26" t="s">
        <v>84</v>
      </c>
      <c r="C40" s="21">
        <v>29320</v>
      </c>
      <c r="D40" s="22" t="s">
        <v>13</v>
      </c>
      <c r="E40" s="22" t="s">
        <v>14</v>
      </c>
      <c r="F40" s="23" t="s">
        <v>15</v>
      </c>
      <c r="G40" s="24" t="s">
        <v>16</v>
      </c>
      <c r="H40" s="21"/>
      <c r="I40" s="26" t="str">
        <f>_xlfn.DISPIMG("ID_8FFA5C3250A142D797221D6B106D764E",1)</f>
        <v>=DISPIMG("ID_8FFA5C3250A142D797221D6B106D764E",1)</v>
      </c>
    </row>
    <row r="41" ht="87" customHeight="1" spans="1:9">
      <c r="A41" s="25" t="s">
        <v>85</v>
      </c>
      <c r="B41" s="20" t="s">
        <v>86</v>
      </c>
      <c r="C41" s="21">
        <v>79920</v>
      </c>
      <c r="D41" s="22" t="s">
        <v>13</v>
      </c>
      <c r="E41" s="22" t="s">
        <v>14</v>
      </c>
      <c r="F41" s="23" t="s">
        <v>15</v>
      </c>
      <c r="G41" s="24" t="s">
        <v>16</v>
      </c>
      <c r="H41" s="21"/>
      <c r="I41" s="26" t="str">
        <f>_xlfn.DISPIMG("ID_D28BEDE6385C4BA7ACA7443D4A46A162",1)</f>
        <v>=DISPIMG("ID_D28BEDE6385C4BA7ACA7443D4A46A162",1)</v>
      </c>
    </row>
    <row r="42" ht="101" customHeight="1" spans="1:9">
      <c r="A42" s="25" t="s">
        <v>87</v>
      </c>
      <c r="B42" s="26" t="s">
        <v>88</v>
      </c>
      <c r="C42" s="21">
        <v>57320</v>
      </c>
      <c r="D42" s="22" t="s">
        <v>13</v>
      </c>
      <c r="E42" s="22" t="s">
        <v>14</v>
      </c>
      <c r="F42" s="23" t="s">
        <v>15</v>
      </c>
      <c r="G42" s="24" t="s">
        <v>16</v>
      </c>
      <c r="H42" s="21"/>
      <c r="I42" s="26" t="str">
        <f>_xlfn.DISPIMG("ID_5BBA931659684B19A5B179780749ACCE",1)</f>
        <v>=DISPIMG("ID_5BBA931659684B19A5B179780749ACCE",1)</v>
      </c>
    </row>
    <row r="43" ht="101" customHeight="1" spans="1:9">
      <c r="A43" s="25" t="s">
        <v>89</v>
      </c>
      <c r="B43" s="26" t="s">
        <v>90</v>
      </c>
      <c r="C43" s="21">
        <v>59320</v>
      </c>
      <c r="D43" s="22" t="s">
        <v>13</v>
      </c>
      <c r="E43" s="22" t="s">
        <v>14</v>
      </c>
      <c r="F43" s="23" t="s">
        <v>15</v>
      </c>
      <c r="G43" s="24" t="s">
        <v>16</v>
      </c>
      <c r="H43" s="21"/>
      <c r="I43" s="26" t="str">
        <f>_xlfn.DISPIMG("ID_820EA7C1F3DB46D48A9F7EB9F58F9B47",1)</f>
        <v>=DISPIMG("ID_820EA7C1F3DB46D48A9F7EB9F58F9B47",1)</v>
      </c>
    </row>
    <row r="44" ht="102" customHeight="1" spans="1:9">
      <c r="A44" s="25" t="s">
        <v>91</v>
      </c>
      <c r="B44" s="26" t="s">
        <v>92</v>
      </c>
      <c r="C44" s="21">
        <v>73120</v>
      </c>
      <c r="D44" s="22" t="s">
        <v>13</v>
      </c>
      <c r="E44" s="22" t="s">
        <v>14</v>
      </c>
      <c r="F44" s="23" t="s">
        <v>15</v>
      </c>
      <c r="G44" s="24" t="s">
        <v>16</v>
      </c>
      <c r="H44" s="21"/>
      <c r="I44" s="26" t="str">
        <f>_xlfn.DISPIMG("ID_5701442B0B6F4314BDAB5B0826124E83",1)</f>
        <v>=DISPIMG("ID_5701442B0B6F4314BDAB5B0826124E83",1)</v>
      </c>
    </row>
    <row r="45" ht="99" customHeight="1" spans="1:9">
      <c r="A45" s="25" t="s">
        <v>93</v>
      </c>
      <c r="B45" s="26" t="s">
        <v>94</v>
      </c>
      <c r="C45" s="21">
        <v>48120</v>
      </c>
      <c r="D45" s="22" t="s">
        <v>13</v>
      </c>
      <c r="E45" s="22" t="s">
        <v>14</v>
      </c>
      <c r="F45" s="23" t="s">
        <v>15</v>
      </c>
      <c r="G45" s="24" t="s">
        <v>16</v>
      </c>
      <c r="H45" s="21"/>
      <c r="I45" s="26" t="str">
        <f>_xlfn.DISPIMG("ID_4AB0B9812A6D41BCA0EFA27EFADF4D2B",1)</f>
        <v>=DISPIMG("ID_4AB0B9812A6D41BCA0EFA27EFADF4D2B",1)</v>
      </c>
    </row>
    <row r="46" ht="101" customHeight="1" spans="1:9">
      <c r="A46" s="25" t="s">
        <v>95</v>
      </c>
      <c r="B46" s="26" t="s">
        <v>96</v>
      </c>
      <c r="C46" s="21">
        <v>49920</v>
      </c>
      <c r="D46" s="22" t="s">
        <v>13</v>
      </c>
      <c r="E46" s="22" t="s">
        <v>14</v>
      </c>
      <c r="F46" s="23" t="s">
        <v>15</v>
      </c>
      <c r="G46" s="24" t="s">
        <v>16</v>
      </c>
      <c r="H46" s="21"/>
      <c r="I46" s="26" t="str">
        <f>_xlfn.DISPIMG("ID_73A1DC22182447CBAD8FB27080E528F7",1)</f>
        <v>=DISPIMG("ID_73A1DC22182447CBAD8FB27080E528F7",1)</v>
      </c>
    </row>
    <row r="47" ht="96" customHeight="1" spans="1:9">
      <c r="A47" s="25" t="s">
        <v>97</v>
      </c>
      <c r="B47" s="26" t="s">
        <v>98</v>
      </c>
      <c r="C47" s="21">
        <v>51120</v>
      </c>
      <c r="D47" s="22" t="s">
        <v>13</v>
      </c>
      <c r="E47" s="22" t="s">
        <v>14</v>
      </c>
      <c r="F47" s="23" t="s">
        <v>15</v>
      </c>
      <c r="G47" s="24" t="s">
        <v>16</v>
      </c>
      <c r="H47" s="21"/>
      <c r="I47" s="26" t="str">
        <f>_xlfn.DISPIMG("ID_8EF758FC73B94F3EBB12725A94C2B209",1)</f>
        <v>=DISPIMG("ID_8EF758FC73B94F3EBB12725A94C2B209",1)</v>
      </c>
    </row>
    <row r="48" ht="89" customHeight="1" spans="1:9">
      <c r="A48" s="25" t="s">
        <v>99</v>
      </c>
      <c r="B48" s="26" t="s">
        <v>100</v>
      </c>
      <c r="C48" s="21">
        <v>41120</v>
      </c>
      <c r="D48" s="22" t="s">
        <v>13</v>
      </c>
      <c r="E48" s="22" t="s">
        <v>14</v>
      </c>
      <c r="F48" s="23" t="s">
        <v>15</v>
      </c>
      <c r="G48" s="24" t="s">
        <v>16</v>
      </c>
      <c r="H48" s="21"/>
      <c r="I48" s="26" t="str">
        <f>_xlfn.DISPIMG("ID_4CFEC00904584194B196B0A4041B13EF",1)</f>
        <v>=DISPIMG("ID_4CFEC00904584194B196B0A4041B13EF",1)</v>
      </c>
    </row>
    <row r="49" ht="91" customHeight="1" spans="1:9">
      <c r="A49" s="25" t="s">
        <v>101</v>
      </c>
      <c r="B49" s="26" t="s">
        <v>102</v>
      </c>
      <c r="C49" s="21">
        <v>43120</v>
      </c>
      <c r="D49" s="22" t="s">
        <v>13</v>
      </c>
      <c r="E49" s="22" t="s">
        <v>14</v>
      </c>
      <c r="F49" s="23" t="s">
        <v>15</v>
      </c>
      <c r="G49" s="24" t="s">
        <v>16</v>
      </c>
      <c r="H49" s="21"/>
      <c r="I49" s="26" t="str">
        <f>_xlfn.DISPIMG("ID_7CF3B006FCBE4A699FC82C4ACA16FB03",1)</f>
        <v>=DISPIMG("ID_7CF3B006FCBE4A699FC82C4ACA16FB03",1)</v>
      </c>
    </row>
    <row r="50" ht="97" customHeight="1" spans="1:9">
      <c r="A50" s="25" t="s">
        <v>103</v>
      </c>
      <c r="B50" s="26" t="s">
        <v>104</v>
      </c>
      <c r="C50" s="21">
        <v>49920</v>
      </c>
      <c r="D50" s="22" t="s">
        <v>13</v>
      </c>
      <c r="E50" s="22" t="s">
        <v>14</v>
      </c>
      <c r="F50" s="23" t="s">
        <v>15</v>
      </c>
      <c r="G50" s="24" t="s">
        <v>16</v>
      </c>
      <c r="H50" s="21"/>
      <c r="I50" s="26" t="str">
        <f>_xlfn.DISPIMG("ID_A4589F06913C498D8169819B884BAFD0",1)</f>
        <v>=DISPIMG("ID_A4589F06913C498D8169819B884BAFD0",1)</v>
      </c>
    </row>
    <row r="51" ht="95" customHeight="1" spans="1:9">
      <c r="A51" s="25" t="s">
        <v>105</v>
      </c>
      <c r="B51" s="26" t="s">
        <v>106</v>
      </c>
      <c r="C51" s="21">
        <v>37320</v>
      </c>
      <c r="D51" s="22" t="s">
        <v>13</v>
      </c>
      <c r="E51" s="22" t="s">
        <v>14</v>
      </c>
      <c r="F51" s="23" t="s">
        <v>15</v>
      </c>
      <c r="G51" s="24" t="s">
        <v>16</v>
      </c>
      <c r="H51" s="21"/>
      <c r="I51" s="26" t="str">
        <f>_xlfn.DISPIMG("ID_8522076988B4487FB1CE5EF6A465659C",1)</f>
        <v>=DISPIMG("ID_8522076988B4487FB1CE5EF6A465659C",1)</v>
      </c>
    </row>
    <row r="52" ht="93" customHeight="1" spans="1:9">
      <c r="A52" s="25" t="s">
        <v>107</v>
      </c>
      <c r="B52" s="26" t="s">
        <v>108</v>
      </c>
      <c r="C52" s="21">
        <v>39320</v>
      </c>
      <c r="D52" s="22" t="s">
        <v>13</v>
      </c>
      <c r="E52" s="22" t="s">
        <v>14</v>
      </c>
      <c r="F52" s="23" t="s">
        <v>15</v>
      </c>
      <c r="G52" s="24" t="s">
        <v>16</v>
      </c>
      <c r="H52" s="21"/>
      <c r="I52" s="26" t="str">
        <f>_xlfn.DISPIMG("ID_9227910F5E2A4929839F2E9F96544014",1)</f>
        <v>=DISPIMG("ID_9227910F5E2A4929839F2E9F96544014",1)</v>
      </c>
    </row>
  </sheetData>
  <mergeCells count="2">
    <mergeCell ref="A1:I1"/>
    <mergeCell ref="A2:I2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蔡春丽</cp:lastModifiedBy>
  <dcterms:created xsi:type="dcterms:W3CDTF">2025-12-22T09:42:00Z</dcterms:created>
  <dcterms:modified xsi:type="dcterms:W3CDTF">2025-12-31T07:01:37Z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2025-12-22T01:42:43Z</vt:filetime>
  </property>
  <property fmtid="{D5CDD505-2E9C-101B-9397-08002B2CF9AE}" pid="4" name="UsrData">
    <vt:lpwstr>6948a2126df830001f954069wl</vt:lpwstr>
  </property>
  <property fmtid="{D5CDD505-2E9C-101B-9397-08002B2CF9AE}" pid="5" name="ICV">
    <vt:lpwstr>2EDFE557AD6243768D81ACF3D65EA241_13</vt:lpwstr>
  </property>
  <property fmtid="{D5CDD505-2E9C-101B-9397-08002B2CF9AE}" pid="6" name="KSOProductBuildVer">
    <vt:lpwstr>2052-12.1.0.23542</vt:lpwstr>
  </property>
  <property fmtid="{D5CDD505-2E9C-101B-9397-08002B2CF9AE}" pid="7" name="CalculationRule">
    <vt:i4>0</vt:i4>
  </property>
</Properties>
</file>